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st-research\WebDocs\"/>
    </mc:Choice>
  </mc:AlternateContent>
  <bookViews>
    <workbookView xWindow="0" yWindow="0" windowWidth="21600" windowHeight="10320"/>
  </bookViews>
  <sheets>
    <sheet name="GBC Fall 14" sheetId="5" r:id="rId1"/>
    <sheet name="Sheet2" sheetId="2" r:id="rId2"/>
    <sheet name="Sheet3" sheetId="3" r:id="rId3"/>
  </sheets>
  <definedNames>
    <definedName name="_xlnm.Print_Titles" localSheetId="0">'GBC Fall 14'!$1:$4</definedName>
  </definedNames>
  <calcPr calcId="152511"/>
</workbook>
</file>

<file path=xl/calcChain.xml><?xml version="1.0" encoding="utf-8"?>
<calcChain xmlns="http://schemas.openxmlformats.org/spreadsheetml/2006/main">
  <c r="F104" i="5" l="1"/>
  <c r="F102" i="5"/>
  <c r="E104" i="5" l="1"/>
  <c r="E102" i="5"/>
  <c r="C93" i="5" l="1"/>
  <c r="C91" i="5" l="1"/>
  <c r="C88" i="5"/>
  <c r="D62" i="5" l="1"/>
  <c r="C60" i="5"/>
  <c r="D60" i="5" s="1"/>
  <c r="D59" i="5"/>
  <c r="D58" i="5"/>
  <c r="D57" i="5"/>
  <c r="D56" i="5"/>
  <c r="D55" i="5"/>
  <c r="D54" i="5"/>
  <c r="D53" i="5"/>
  <c r="D52" i="5"/>
  <c r="D51" i="5"/>
  <c r="D50" i="5"/>
  <c r="D49" i="5"/>
  <c r="C81" i="5"/>
  <c r="D79" i="5" s="1"/>
  <c r="D80" i="5"/>
  <c r="C45" i="5"/>
  <c r="D44" i="5" s="1"/>
  <c r="D41" i="5"/>
  <c r="D40" i="5"/>
  <c r="C37" i="5"/>
  <c r="D35" i="5" s="1"/>
  <c r="D36" i="5"/>
  <c r="D73" i="5"/>
  <c r="E69" i="5" s="1"/>
  <c r="C73" i="5"/>
  <c r="C31" i="5"/>
  <c r="D30" i="5" s="1"/>
  <c r="C26" i="5"/>
  <c r="D26" i="5" s="1"/>
  <c r="D25" i="5"/>
  <c r="D24" i="5"/>
  <c r="D23" i="5"/>
  <c r="D22" i="5"/>
  <c r="D21" i="5"/>
  <c r="D20" i="5"/>
  <c r="D19" i="5"/>
  <c r="D18" i="5"/>
  <c r="D17" i="5"/>
  <c r="D16" i="5"/>
  <c r="C13" i="5"/>
  <c r="D11" i="5" s="1"/>
  <c r="C7" i="5"/>
  <c r="D43" i="5" l="1"/>
  <c r="E68" i="5"/>
  <c r="D12" i="5"/>
  <c r="E70" i="5"/>
  <c r="E67" i="5"/>
  <c r="E71" i="5"/>
  <c r="E72" i="5"/>
  <c r="D45" i="5"/>
  <c r="D42" i="5"/>
  <c r="D37" i="5"/>
  <c r="E66" i="5"/>
  <c r="E73" i="5"/>
  <c r="C61" i="5"/>
  <c r="D61" i="5" s="1"/>
  <c r="D13" i="5"/>
  <c r="D31" i="5"/>
  <c r="D78" i="5"/>
  <c r="D81" i="5"/>
  <c r="D34" i="5"/>
  <c r="D29" i="5"/>
</calcChain>
</file>

<file path=xl/sharedStrings.xml><?xml version="1.0" encoding="utf-8"?>
<sst xmlns="http://schemas.openxmlformats.org/spreadsheetml/2006/main" count="107" uniqueCount="86">
  <si>
    <t>Gender</t>
  </si>
  <si>
    <t>Total</t>
  </si>
  <si>
    <t>Ethnicity</t>
  </si>
  <si>
    <t>American Indian or Alaska Native</t>
  </si>
  <si>
    <t>Asian</t>
  </si>
  <si>
    <t>Black or African American</t>
  </si>
  <si>
    <t>Hispanic/Latino</t>
  </si>
  <si>
    <t>Unknown</t>
  </si>
  <si>
    <t>Two or more races</t>
  </si>
  <si>
    <t>Native Hawaiian or Other Pacific Islander</t>
  </si>
  <si>
    <t>White</t>
  </si>
  <si>
    <t>Attendance</t>
  </si>
  <si>
    <t>Full-Time</t>
  </si>
  <si>
    <t>Part-Time</t>
  </si>
  <si>
    <t>Under 18</t>
  </si>
  <si>
    <t>18-24</t>
  </si>
  <si>
    <t>Bachelor's Degree</t>
  </si>
  <si>
    <t>Headcount</t>
  </si>
  <si>
    <t>FTE</t>
  </si>
  <si>
    <t>Ely</t>
  </si>
  <si>
    <t>Winnemucca</t>
  </si>
  <si>
    <t>Battle Mountain</t>
  </si>
  <si>
    <t>Pahrump</t>
  </si>
  <si>
    <t>Out of state</t>
  </si>
  <si>
    <t>Great Basin College Quick Facts</t>
  </si>
  <si>
    <t>Total Students Enrolled</t>
  </si>
  <si>
    <t>Total Full-time equivalent (FTE)</t>
  </si>
  <si>
    <t>Students/FTE</t>
  </si>
  <si>
    <t>Percent</t>
  </si>
  <si>
    <t>International</t>
  </si>
  <si>
    <t>Total Minority</t>
  </si>
  <si>
    <t>NV out of service area</t>
  </si>
  <si>
    <t>Elko</t>
  </si>
  <si>
    <t>Esmeralda</t>
  </si>
  <si>
    <t>Eureka</t>
  </si>
  <si>
    <t>Humboldt</t>
  </si>
  <si>
    <t>Lander</t>
  </si>
  <si>
    <t>Lincoln</t>
  </si>
  <si>
    <t>Mineral</t>
  </si>
  <si>
    <t>Nye</t>
  </si>
  <si>
    <t>Pershing</t>
  </si>
  <si>
    <t>White Pine</t>
  </si>
  <si>
    <t>Total from Nevada</t>
  </si>
  <si>
    <t xml:space="preserve">Total  </t>
  </si>
  <si>
    <t>25+</t>
  </si>
  <si>
    <t>Educational Goal</t>
  </si>
  <si>
    <t>University Transfer Degree</t>
  </si>
  <si>
    <t>Career/Technical Degree or Certificate</t>
  </si>
  <si>
    <t>Undecided/Other</t>
  </si>
  <si>
    <t>Non-degree seeking</t>
  </si>
  <si>
    <t>Note:  Students may pursue more than one goal</t>
  </si>
  <si>
    <t>Mode of Instruction</t>
  </si>
  <si>
    <t>Online</t>
  </si>
  <si>
    <t>NV Out-of-Service Area</t>
  </si>
  <si>
    <t>Out-of-state</t>
  </si>
  <si>
    <t>Note:  Students can and do travel to multiple sites for classes</t>
  </si>
  <si>
    <t>% FTE</t>
  </si>
  <si>
    <t>Enrollment by Campus/Site</t>
  </si>
  <si>
    <t>Students by County of Residence</t>
  </si>
  <si>
    <t>Age Group</t>
  </si>
  <si>
    <t>Students in internet classes are assigned to a site by county of residence</t>
  </si>
  <si>
    <t>Fall 2014 (as of October 15)</t>
  </si>
  <si>
    <t>Live</t>
  </si>
  <si>
    <t>Interactive Audio-visual</t>
  </si>
  <si>
    <t>Student Demographics</t>
  </si>
  <si>
    <t>Women</t>
  </si>
  <si>
    <t>Men</t>
  </si>
  <si>
    <t>Student Enrollment</t>
  </si>
  <si>
    <t>Student Performance</t>
  </si>
  <si>
    <t>Bachelor's</t>
  </si>
  <si>
    <t>Associate's</t>
  </si>
  <si>
    <t>Certificates</t>
  </si>
  <si>
    <t>Industry Skills Preparation Certificates</t>
  </si>
  <si>
    <t>Grand Total</t>
  </si>
  <si>
    <t>Fall-to-fall Retention Rate</t>
  </si>
  <si>
    <t>Calculated as the percentage of all degree-seeking students enrolled fall 2013 who completed a skills preparation certificate, certificate or degree prior to fall 2014 or who were enrolled fall 2014.</t>
  </si>
  <si>
    <t>Three-year graduation rate for certificate and associate's degree-seekers - fall 2010 cohort</t>
  </si>
  <si>
    <t>Six-year graduation rate for certificate, associate's and bachelor's degree-seekers - fall 2007 cohort</t>
  </si>
  <si>
    <t>Graduation Rates</t>
  </si>
  <si>
    <t>Calculated as the percentage of first-time, full-time students in fall 2010 seeking a certificate, associate's, or bachelor's degree who completed a certificate within two years, an associate's degree within three years or a bachelor's degree within six years.</t>
  </si>
  <si>
    <t>Transfer Rates</t>
  </si>
  <si>
    <t>Any 4-year institution</t>
  </si>
  <si>
    <t>Great Basin College</t>
  </si>
  <si>
    <t>Degrees and Certificates Awarded in 2014</t>
  </si>
  <si>
    <t>Associate of Arts and Associate of Science graduates in 2013 who enrolled at any four-year institution within one year, including GBC, and who continued their education at Great Basin College.</t>
  </si>
  <si>
    <t>Associate of Applied Arts graduates in 2013 who enrolled at any four-year institution within one year, including GBC, and who continued their education at Great Basin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</si>
</sst>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1" applyFont="1"/>
    <xf numFmtId="0" fontId="5" fillId="0" borderId="0" xfId="1" applyFont="1"/>
    <xf numFmtId="1" fontId="2" fillId="0" borderId="0" xfId="1" applyNumberFormat="1" applyFont="1"/>
    <xf numFmtId="165" fontId="2" fillId="0" borderId="0" xfId="2" applyNumberFormat="1" applyFont="1"/>
    <xf numFmtId="0" fontId="3" fillId="0" borderId="0" xfId="1" applyFont="1"/>
    <xf numFmtId="0" fontId="2" fillId="0" borderId="0" xfId="1" applyFont="1"/>
    <xf numFmtId="0" fontId="2" fillId="0" borderId="0" xfId="6" applyFont="1"/>
    <xf numFmtId="0" fontId="4" fillId="0" borderId="0" xfId="1" applyFont="1" applyAlignment="1">
      <alignment horizontal="center"/>
    </xf>
    <xf numFmtId="9" fontId="2" fillId="0" borderId="0" xfId="3" applyNumberFormat="1" applyFont="1"/>
    <xf numFmtId="9" fontId="2" fillId="0" borderId="0" xfId="1" applyNumberFormat="1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164" fontId="2" fillId="0" borderId="0" xfId="2" applyNumberFormat="1" applyFont="1"/>
    <xf numFmtId="164" fontId="2" fillId="0" borderId="0" xfId="1" applyNumberFormat="1" applyFont="1"/>
    <xf numFmtId="1" fontId="7" fillId="0" borderId="0" xfId="0" applyNumberFormat="1" applyFont="1"/>
    <xf numFmtId="1" fontId="2" fillId="0" borderId="0" xfId="5" applyNumberFormat="1" applyFont="1"/>
    <xf numFmtId="1" fontId="2" fillId="0" borderId="0" xfId="2" applyNumberFormat="1" applyFont="1"/>
    <xf numFmtId="1" fontId="2" fillId="0" borderId="0" xfId="6" applyNumberFormat="1" applyFont="1"/>
    <xf numFmtId="9" fontId="7" fillId="0" borderId="0" xfId="0" applyNumberFormat="1" applyFont="1"/>
    <xf numFmtId="9" fontId="4" fillId="0" borderId="0" xfId="1" applyNumberFormat="1" applyFont="1" applyAlignment="1">
      <alignment horizontal="center"/>
    </xf>
    <xf numFmtId="9" fontId="2" fillId="0" borderId="0" xfId="8" applyFont="1"/>
    <xf numFmtId="9" fontId="7" fillId="0" borderId="0" xfId="8" applyFont="1"/>
    <xf numFmtId="164" fontId="2" fillId="0" borderId="0" xfId="8" applyNumberFormat="1" applyFont="1"/>
    <xf numFmtId="0" fontId="4" fillId="0" borderId="0" xfId="6" applyFont="1"/>
    <xf numFmtId="0" fontId="2" fillId="0" borderId="0" xfId="1" applyFont="1" applyAlignment="1">
      <alignment horizontal="left"/>
    </xf>
    <xf numFmtId="1" fontId="2" fillId="0" borderId="0" xfId="1" applyNumberFormat="1" applyFont="1" applyAlignment="1">
      <alignment horizontal="right"/>
    </xf>
    <xf numFmtId="1" fontId="4" fillId="0" borderId="0" xfId="1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0" fontId="4" fillId="0" borderId="0" xfId="1" applyFont="1" applyAlignment="1">
      <alignment horizontal="center"/>
    </xf>
    <xf numFmtId="2" fontId="7" fillId="0" borderId="0" xfId="0" applyNumberFormat="1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9" fontId="7" fillId="0" borderId="0" xfId="8" applyFont="1" applyAlignment="1">
      <alignment horizontal="center" vertical="center"/>
    </xf>
    <xf numFmtId="9" fontId="2" fillId="0" borderId="0" xfId="8" applyFont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9" fontId="4" fillId="0" borderId="0" xfId="1" applyNumberFormat="1" applyFont="1" applyAlignment="1">
      <alignment horizontal="right"/>
    </xf>
    <xf numFmtId="0" fontId="3" fillId="0" borderId="0" xfId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1" applyFont="1" applyAlignment="1">
      <alignment horizontal="left" wrapText="1"/>
    </xf>
  </cellXfs>
  <cellStyles count="9">
    <cellStyle name="Comma 2" xfId="5"/>
    <cellStyle name="Comma 3" xfId="2"/>
    <cellStyle name="Currency 2" xfId="4"/>
    <cellStyle name="Normal" xfId="0" builtinId="0"/>
    <cellStyle name="Normal 2" xfId="6"/>
    <cellStyle name="Normal 3" xfId="1"/>
    <cellStyle name="Percent" xfId="8" builtinId="5"/>
    <cellStyle name="Percent 2" xfId="7"/>
    <cellStyle name="Percent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6"/>
  <sheetViews>
    <sheetView tabSelected="1" workbookViewId="0">
      <selection activeCell="B105" sqref="B105:D105"/>
    </sheetView>
  </sheetViews>
  <sheetFormatPr defaultRowHeight="12.75" x14ac:dyDescent="0.2"/>
  <cols>
    <col min="1" max="1" width="11.7109375" style="11" customWidth="1"/>
    <col min="2" max="2" width="35.28515625" style="11" bestFit="1" customWidth="1"/>
    <col min="3" max="3" width="10.7109375" style="16" bestFit="1" customWidth="1"/>
    <col min="4" max="4" width="9.5703125" style="20" bestFit="1" customWidth="1"/>
    <col min="5" max="5" width="10" style="11" customWidth="1"/>
    <col min="6" max="16384" width="9.140625" style="11"/>
  </cols>
  <sheetData>
    <row r="1" spans="2:6" s="29" customFormat="1" ht="20.25" x14ac:dyDescent="0.3">
      <c r="B1" s="43" t="s">
        <v>24</v>
      </c>
      <c r="C1" s="43"/>
      <c r="D1" s="43"/>
      <c r="E1" s="43"/>
    </row>
    <row r="2" spans="2:6" ht="17.25" customHeight="1" x14ac:dyDescent="0.2">
      <c r="B2" s="12"/>
    </row>
    <row r="3" spans="2:6" x14ac:dyDescent="0.2">
      <c r="B3" s="44" t="s">
        <v>61</v>
      </c>
      <c r="C3" s="44"/>
      <c r="D3" s="44"/>
      <c r="E3" s="44"/>
      <c r="F3" s="6"/>
    </row>
    <row r="4" spans="2:6" ht="6.75" customHeight="1" x14ac:dyDescent="0.2"/>
    <row r="5" spans="2:6" x14ac:dyDescent="0.2">
      <c r="B5" s="1" t="s">
        <v>25</v>
      </c>
      <c r="C5" s="16">
        <v>3128</v>
      </c>
    </row>
    <row r="6" spans="2:6" x14ac:dyDescent="0.2">
      <c r="B6" s="1" t="s">
        <v>26</v>
      </c>
      <c r="C6" s="13">
        <v>1752.8</v>
      </c>
    </row>
    <row r="7" spans="2:6" x14ac:dyDescent="0.2">
      <c r="B7" s="11" t="s">
        <v>27</v>
      </c>
      <c r="C7" s="33">
        <f>C5/C6</f>
        <v>1.7845732542218167</v>
      </c>
    </row>
    <row r="8" spans="2:6" ht="7.5" customHeight="1" x14ac:dyDescent="0.2"/>
    <row r="9" spans="2:6" ht="15.75" x14ac:dyDescent="0.25">
      <c r="B9" s="45" t="s">
        <v>64</v>
      </c>
      <c r="C9" s="45"/>
      <c r="D9" s="45"/>
      <c r="E9" s="31"/>
    </row>
    <row r="10" spans="2:6" s="12" customFormat="1" x14ac:dyDescent="0.2">
      <c r="B10" s="1" t="s">
        <v>0</v>
      </c>
      <c r="C10" s="28" t="s">
        <v>17</v>
      </c>
      <c r="D10" s="21" t="s">
        <v>28</v>
      </c>
      <c r="E10" s="1"/>
      <c r="F10" s="1"/>
    </row>
    <row r="11" spans="2:6" x14ac:dyDescent="0.2">
      <c r="B11" s="6" t="s">
        <v>65</v>
      </c>
      <c r="C11" s="17">
        <v>2023</v>
      </c>
      <c r="D11" s="9">
        <f>C11/C13</f>
        <v>0.64673913043478259</v>
      </c>
      <c r="E11" s="6"/>
      <c r="F11" s="6"/>
    </row>
    <row r="12" spans="2:6" x14ac:dyDescent="0.2">
      <c r="B12" s="6" t="s">
        <v>66</v>
      </c>
      <c r="C12" s="17">
        <v>1105</v>
      </c>
      <c r="D12" s="9">
        <f>C12/C13</f>
        <v>0.35326086956521741</v>
      </c>
      <c r="E12" s="6"/>
      <c r="F12" s="6"/>
    </row>
    <row r="13" spans="2:6" x14ac:dyDescent="0.2">
      <c r="B13" s="6" t="s">
        <v>1</v>
      </c>
      <c r="C13" s="18">
        <f>SUM(C11:C12)</f>
        <v>3128</v>
      </c>
      <c r="D13" s="9">
        <f>C13/C13</f>
        <v>1</v>
      </c>
      <c r="E13" s="6"/>
      <c r="F13" s="6"/>
    </row>
    <row r="14" spans="2:6" x14ac:dyDescent="0.2">
      <c r="B14" s="6"/>
      <c r="C14" s="3"/>
      <c r="D14" s="10"/>
      <c r="E14" s="6"/>
      <c r="F14" s="6"/>
    </row>
    <row r="15" spans="2:6" s="12" customFormat="1" x14ac:dyDescent="0.2">
      <c r="B15" s="1" t="s">
        <v>2</v>
      </c>
      <c r="C15" s="28" t="s">
        <v>17</v>
      </c>
      <c r="D15" s="21" t="s">
        <v>28</v>
      </c>
      <c r="E15" s="1"/>
      <c r="F15" s="1"/>
    </row>
    <row r="16" spans="2:6" x14ac:dyDescent="0.2">
      <c r="B16" s="6" t="s">
        <v>3</v>
      </c>
      <c r="C16" s="19">
        <v>101</v>
      </c>
      <c r="D16" s="9">
        <f>C16/C$25</f>
        <v>3.2289002557544758E-2</v>
      </c>
      <c r="E16" s="6"/>
      <c r="F16" s="6"/>
    </row>
    <row r="17" spans="2:6" x14ac:dyDescent="0.2">
      <c r="B17" s="6" t="s">
        <v>4</v>
      </c>
      <c r="C17" s="19">
        <v>67</v>
      </c>
      <c r="D17" s="9">
        <f t="shared" ref="D17:D25" si="0">C17/C$25</f>
        <v>2.1419437340153454E-2</v>
      </c>
      <c r="E17" s="6"/>
      <c r="F17" s="6"/>
    </row>
    <row r="18" spans="2:6" x14ac:dyDescent="0.2">
      <c r="B18" s="6" t="s">
        <v>5</v>
      </c>
      <c r="C18" s="19">
        <v>58</v>
      </c>
      <c r="D18" s="9">
        <f t="shared" si="0"/>
        <v>1.8542199488491048E-2</v>
      </c>
      <c r="E18" s="6"/>
      <c r="F18" s="6"/>
    </row>
    <row r="19" spans="2:6" x14ac:dyDescent="0.2">
      <c r="B19" s="6" t="s">
        <v>6</v>
      </c>
      <c r="C19" s="19">
        <v>505</v>
      </c>
      <c r="D19" s="9">
        <f t="shared" si="0"/>
        <v>0.16144501278772377</v>
      </c>
      <c r="E19" s="6"/>
      <c r="F19" s="6"/>
    </row>
    <row r="20" spans="2:6" x14ac:dyDescent="0.2">
      <c r="B20" s="6" t="s">
        <v>8</v>
      </c>
      <c r="C20" s="17">
        <v>77</v>
      </c>
      <c r="D20" s="9">
        <f t="shared" si="0"/>
        <v>2.4616368286445013E-2</v>
      </c>
      <c r="E20" s="4"/>
      <c r="F20" s="6"/>
    </row>
    <row r="21" spans="2:6" x14ac:dyDescent="0.2">
      <c r="B21" s="6" t="s">
        <v>9</v>
      </c>
      <c r="C21" s="19">
        <v>25</v>
      </c>
      <c r="D21" s="9">
        <f t="shared" si="0"/>
        <v>7.9923273657289007E-3</v>
      </c>
      <c r="E21" s="4"/>
      <c r="F21" s="6"/>
    </row>
    <row r="22" spans="2:6" x14ac:dyDescent="0.2">
      <c r="B22" s="6" t="s">
        <v>7</v>
      </c>
      <c r="C22" s="19">
        <v>157</v>
      </c>
      <c r="D22" s="9">
        <f t="shared" si="0"/>
        <v>5.0191815856777497E-2</v>
      </c>
      <c r="E22" s="4"/>
      <c r="F22" s="6"/>
    </row>
    <row r="23" spans="2:6" x14ac:dyDescent="0.2">
      <c r="B23" s="6" t="s">
        <v>10</v>
      </c>
      <c r="C23" s="19">
        <v>2134</v>
      </c>
      <c r="D23" s="9">
        <f t="shared" si="0"/>
        <v>0.68222506393861893</v>
      </c>
      <c r="E23" s="6"/>
      <c r="F23" s="6"/>
    </row>
    <row r="24" spans="2:6" x14ac:dyDescent="0.2">
      <c r="B24" s="6" t="s">
        <v>29</v>
      </c>
      <c r="C24" s="19">
        <v>4</v>
      </c>
      <c r="D24" s="9">
        <f t="shared" si="0"/>
        <v>1.2787723785166241E-3</v>
      </c>
      <c r="E24" s="6"/>
      <c r="F24" s="6"/>
    </row>
    <row r="25" spans="2:6" x14ac:dyDescent="0.2">
      <c r="B25" s="6" t="s">
        <v>1</v>
      </c>
      <c r="C25" s="18">
        <v>3128</v>
      </c>
      <c r="D25" s="9">
        <f t="shared" si="0"/>
        <v>1</v>
      </c>
      <c r="E25" s="6"/>
      <c r="F25" s="6"/>
    </row>
    <row r="26" spans="2:6" x14ac:dyDescent="0.2">
      <c r="B26" s="6" t="s">
        <v>30</v>
      </c>
      <c r="C26" s="18">
        <f>SUM(C16:C19,C20:C21)</f>
        <v>833</v>
      </c>
      <c r="D26" s="9">
        <f>C26/C$25</f>
        <v>0.26630434782608697</v>
      </c>
      <c r="E26" s="6"/>
      <c r="F26" s="6"/>
    </row>
    <row r="27" spans="2:6" x14ac:dyDescent="0.2">
      <c r="B27" s="6"/>
      <c r="C27" s="3"/>
      <c r="D27" s="10"/>
      <c r="E27" s="6"/>
      <c r="F27" s="6"/>
    </row>
    <row r="28" spans="2:6" s="12" customFormat="1" x14ac:dyDescent="0.2">
      <c r="B28" s="1" t="s">
        <v>11</v>
      </c>
      <c r="C28" s="28" t="s">
        <v>17</v>
      </c>
      <c r="D28" s="21" t="s">
        <v>28</v>
      </c>
      <c r="E28" s="1"/>
      <c r="F28" s="1"/>
    </row>
    <row r="29" spans="2:6" x14ac:dyDescent="0.2">
      <c r="B29" s="6" t="s">
        <v>12</v>
      </c>
      <c r="C29" s="18">
        <v>976</v>
      </c>
      <c r="D29" s="9">
        <f>C29/C31</f>
        <v>0.31202046035805625</v>
      </c>
      <c r="E29" s="6"/>
      <c r="F29" s="6"/>
    </row>
    <row r="30" spans="2:6" x14ac:dyDescent="0.2">
      <c r="B30" s="6" t="s">
        <v>13</v>
      </c>
      <c r="C30" s="18">
        <v>2152</v>
      </c>
      <c r="D30" s="9">
        <f>C30/C31</f>
        <v>0.68797953964194369</v>
      </c>
      <c r="E30" s="6"/>
      <c r="F30" s="6"/>
    </row>
    <row r="31" spans="2:6" x14ac:dyDescent="0.2">
      <c r="B31" s="6" t="s">
        <v>1</v>
      </c>
      <c r="C31" s="18">
        <f>SUM(C29:C30)</f>
        <v>3128</v>
      </c>
      <c r="D31" s="9">
        <f>C31/C31</f>
        <v>1</v>
      </c>
      <c r="E31" s="6"/>
      <c r="F31" s="6"/>
    </row>
    <row r="32" spans="2:6" x14ac:dyDescent="0.2">
      <c r="B32" s="6"/>
      <c r="C32" s="3"/>
      <c r="D32" s="10"/>
      <c r="E32" s="6"/>
      <c r="F32" s="6"/>
    </row>
    <row r="33" spans="2:6" x14ac:dyDescent="0.2">
      <c r="B33" s="12" t="s">
        <v>59</v>
      </c>
      <c r="C33" s="28" t="s">
        <v>17</v>
      </c>
      <c r="D33" s="21" t="s">
        <v>28</v>
      </c>
      <c r="E33" s="6"/>
      <c r="F33" s="6"/>
    </row>
    <row r="34" spans="2:6" x14ac:dyDescent="0.2">
      <c r="B34" s="6" t="s">
        <v>14</v>
      </c>
      <c r="C34" s="17">
        <v>723</v>
      </c>
      <c r="D34" s="9">
        <f>C34/C$37</f>
        <v>0.23113810741687979</v>
      </c>
      <c r="E34" s="6"/>
      <c r="F34" s="6"/>
    </row>
    <row r="35" spans="2:6" x14ac:dyDescent="0.2">
      <c r="B35" s="6" t="s">
        <v>15</v>
      </c>
      <c r="C35" s="17">
        <v>1163</v>
      </c>
      <c r="D35" s="9">
        <f>C35/C$37</f>
        <v>0.37180306905370841</v>
      </c>
      <c r="E35" s="6"/>
      <c r="F35" s="6"/>
    </row>
    <row r="36" spans="2:6" x14ac:dyDescent="0.2">
      <c r="B36" s="6" t="s">
        <v>44</v>
      </c>
      <c r="C36" s="18">
        <v>1242</v>
      </c>
      <c r="D36" s="9">
        <f>C36/C$37</f>
        <v>0.39705882352941174</v>
      </c>
      <c r="E36" s="6"/>
      <c r="F36" s="6"/>
    </row>
    <row r="37" spans="2:6" x14ac:dyDescent="0.2">
      <c r="B37" s="6" t="s">
        <v>1</v>
      </c>
      <c r="C37" s="3">
        <f>SUM(C34:C36)</f>
        <v>3128</v>
      </c>
      <c r="D37" s="9">
        <f>C37/C$37</f>
        <v>1</v>
      </c>
      <c r="E37" s="6"/>
      <c r="F37" s="6"/>
    </row>
    <row r="38" spans="2:6" x14ac:dyDescent="0.2">
      <c r="B38" s="6"/>
      <c r="C38" s="3"/>
      <c r="D38" s="10"/>
      <c r="E38" s="6"/>
      <c r="F38" s="6"/>
    </row>
    <row r="39" spans="2:6" x14ac:dyDescent="0.2">
      <c r="B39" s="1" t="s">
        <v>45</v>
      </c>
      <c r="C39" s="28" t="s">
        <v>17</v>
      </c>
      <c r="D39" s="21" t="s">
        <v>28</v>
      </c>
      <c r="E39" s="6"/>
      <c r="F39" s="6"/>
    </row>
    <row r="40" spans="2:6" x14ac:dyDescent="0.2">
      <c r="B40" s="6" t="s">
        <v>47</v>
      </c>
      <c r="C40" s="17">
        <v>907</v>
      </c>
      <c r="D40" s="9">
        <f t="shared" ref="D40:D45" si="1">C40/C$45</f>
        <v>0.28405887879736924</v>
      </c>
      <c r="E40" s="6"/>
      <c r="F40" s="6"/>
    </row>
    <row r="41" spans="2:6" x14ac:dyDescent="0.2">
      <c r="B41" s="6" t="s">
        <v>46</v>
      </c>
      <c r="C41" s="17">
        <v>627</v>
      </c>
      <c r="D41" s="9">
        <f t="shared" si="1"/>
        <v>0.19636705292828061</v>
      </c>
      <c r="E41" s="6"/>
      <c r="F41" s="6"/>
    </row>
    <row r="42" spans="2:6" x14ac:dyDescent="0.2">
      <c r="B42" s="7" t="s">
        <v>16</v>
      </c>
      <c r="C42" s="19">
        <v>523</v>
      </c>
      <c r="D42" s="9">
        <f t="shared" si="1"/>
        <v>0.16379580331976198</v>
      </c>
      <c r="E42" s="6"/>
      <c r="F42" s="6"/>
    </row>
    <row r="43" spans="2:6" x14ac:dyDescent="0.2">
      <c r="B43" s="7" t="s">
        <v>49</v>
      </c>
      <c r="C43" s="19">
        <v>922</v>
      </c>
      <c r="D43" s="9">
        <f t="shared" si="1"/>
        <v>0.28875665518321331</v>
      </c>
      <c r="E43" s="6"/>
      <c r="F43" s="6"/>
    </row>
    <row r="44" spans="2:6" x14ac:dyDescent="0.2">
      <c r="B44" s="7" t="s">
        <v>48</v>
      </c>
      <c r="C44" s="19">
        <v>214</v>
      </c>
      <c r="D44" s="9">
        <f t="shared" si="1"/>
        <v>6.7021609771374877E-2</v>
      </c>
      <c r="E44" s="6"/>
      <c r="F44" s="6"/>
    </row>
    <row r="45" spans="2:6" x14ac:dyDescent="0.2">
      <c r="B45" s="6" t="s">
        <v>1</v>
      </c>
      <c r="C45" s="19">
        <f>SUM(C40:C44)</f>
        <v>3193</v>
      </c>
      <c r="D45" s="9">
        <f t="shared" si="1"/>
        <v>1</v>
      </c>
      <c r="E45" s="6"/>
      <c r="F45" s="6"/>
    </row>
    <row r="46" spans="2:6" x14ac:dyDescent="0.2">
      <c r="B46" s="30" t="s">
        <v>50</v>
      </c>
      <c r="C46" s="18"/>
      <c r="D46" s="9"/>
      <c r="E46" s="6"/>
      <c r="F46" s="6"/>
    </row>
    <row r="47" spans="2:6" x14ac:dyDescent="0.2">
      <c r="B47" s="6"/>
      <c r="C47" s="3"/>
      <c r="D47" s="10"/>
      <c r="E47" s="6"/>
      <c r="F47" s="6"/>
    </row>
    <row r="48" spans="2:6" x14ac:dyDescent="0.2">
      <c r="B48" s="1" t="s">
        <v>58</v>
      </c>
      <c r="C48" s="28" t="s">
        <v>17</v>
      </c>
      <c r="D48" s="8" t="s">
        <v>28</v>
      </c>
      <c r="E48" s="6"/>
      <c r="F48" s="6"/>
    </row>
    <row r="49" spans="2:6" x14ac:dyDescent="0.2">
      <c r="B49" s="6" t="s">
        <v>32</v>
      </c>
      <c r="C49" s="18">
        <v>1496</v>
      </c>
      <c r="D49" s="22">
        <f t="shared" ref="D49:D62" si="2">C49/C$62</f>
        <v>0.47826086956521741</v>
      </c>
      <c r="E49" s="6"/>
      <c r="F49" s="6"/>
    </row>
    <row r="50" spans="2:6" x14ac:dyDescent="0.2">
      <c r="B50" s="6" t="s">
        <v>33</v>
      </c>
      <c r="C50" s="18">
        <v>2</v>
      </c>
      <c r="D50" s="22">
        <f t="shared" si="2"/>
        <v>6.3938618925831207E-4</v>
      </c>
      <c r="E50" s="6"/>
      <c r="F50" s="6"/>
    </row>
    <row r="51" spans="2:6" x14ac:dyDescent="0.2">
      <c r="B51" s="6" t="s">
        <v>34</v>
      </c>
      <c r="C51" s="18">
        <v>31</v>
      </c>
      <c r="D51" s="22">
        <f t="shared" si="2"/>
        <v>9.9104859335038369E-3</v>
      </c>
      <c r="E51" s="6"/>
      <c r="F51" s="6"/>
    </row>
    <row r="52" spans="2:6" x14ac:dyDescent="0.2">
      <c r="B52" s="6" t="s">
        <v>35</v>
      </c>
      <c r="C52" s="18">
        <v>320</v>
      </c>
      <c r="D52" s="22">
        <f t="shared" si="2"/>
        <v>0.10230179028132992</v>
      </c>
      <c r="E52" s="6"/>
      <c r="F52" s="6"/>
    </row>
    <row r="53" spans="2:6" x14ac:dyDescent="0.2">
      <c r="B53" s="6" t="s">
        <v>36</v>
      </c>
      <c r="C53" s="18">
        <v>149</v>
      </c>
      <c r="D53" s="22">
        <f t="shared" si="2"/>
        <v>4.7634271099744246E-2</v>
      </c>
      <c r="E53" s="6"/>
      <c r="F53" s="6"/>
    </row>
    <row r="54" spans="2:6" x14ac:dyDescent="0.2">
      <c r="B54" s="11" t="s">
        <v>37</v>
      </c>
      <c r="C54" s="16">
        <v>4</v>
      </c>
      <c r="D54" s="22">
        <f t="shared" si="2"/>
        <v>1.2787723785166241E-3</v>
      </c>
      <c r="E54" s="6"/>
      <c r="F54" s="6"/>
    </row>
    <row r="55" spans="2:6" x14ac:dyDescent="0.2">
      <c r="B55" s="11" t="s">
        <v>38</v>
      </c>
      <c r="C55" s="16">
        <v>7</v>
      </c>
      <c r="D55" s="22">
        <f t="shared" si="2"/>
        <v>2.237851662404092E-3</v>
      </c>
      <c r="E55" s="6"/>
      <c r="F55" s="6"/>
    </row>
    <row r="56" spans="2:6" x14ac:dyDescent="0.2">
      <c r="B56" s="6" t="s">
        <v>39</v>
      </c>
      <c r="C56" s="17">
        <v>414</v>
      </c>
      <c r="D56" s="22">
        <f t="shared" si="2"/>
        <v>0.13235294117647059</v>
      </c>
      <c r="E56" s="6"/>
      <c r="F56" s="6"/>
    </row>
    <row r="57" spans="2:6" x14ac:dyDescent="0.2">
      <c r="B57" s="6" t="s">
        <v>40</v>
      </c>
      <c r="C57" s="17">
        <v>52</v>
      </c>
      <c r="D57" s="22">
        <f t="shared" si="2"/>
        <v>1.6624040920716114E-2</v>
      </c>
      <c r="E57" s="6"/>
      <c r="F57" s="6"/>
    </row>
    <row r="58" spans="2:6" x14ac:dyDescent="0.2">
      <c r="B58" s="6" t="s">
        <v>41</v>
      </c>
      <c r="C58" s="17">
        <v>153</v>
      </c>
      <c r="D58" s="22">
        <f t="shared" si="2"/>
        <v>4.8913043478260872E-2</v>
      </c>
      <c r="E58" s="6"/>
      <c r="F58" s="6"/>
    </row>
    <row r="59" spans="2:6" x14ac:dyDescent="0.2">
      <c r="B59" s="6" t="s">
        <v>31</v>
      </c>
      <c r="C59" s="3">
        <v>422</v>
      </c>
      <c r="D59" s="22">
        <f t="shared" si="2"/>
        <v>0.13491048593350383</v>
      </c>
      <c r="E59" s="6"/>
      <c r="F59" s="6"/>
    </row>
    <row r="60" spans="2:6" x14ac:dyDescent="0.2">
      <c r="B60" s="11" t="s">
        <v>42</v>
      </c>
      <c r="C60" s="17">
        <f>SUM(C49:C59)</f>
        <v>3050</v>
      </c>
      <c r="D60" s="22">
        <f t="shared" si="2"/>
        <v>0.97506393861892582</v>
      </c>
      <c r="E60" s="6"/>
      <c r="F60" s="6"/>
    </row>
    <row r="61" spans="2:6" x14ac:dyDescent="0.2">
      <c r="B61" s="11" t="s">
        <v>23</v>
      </c>
      <c r="C61" s="17">
        <f>C62-C60</f>
        <v>78</v>
      </c>
      <c r="D61" s="22">
        <f t="shared" si="2"/>
        <v>2.4936061381074168E-2</v>
      </c>
      <c r="E61" s="6"/>
      <c r="F61" s="6"/>
    </row>
    <row r="62" spans="2:6" x14ac:dyDescent="0.2">
      <c r="B62" s="11" t="s">
        <v>43</v>
      </c>
      <c r="C62" s="17">
        <v>3128</v>
      </c>
      <c r="D62" s="22">
        <f t="shared" si="2"/>
        <v>1</v>
      </c>
      <c r="E62" s="6"/>
      <c r="F62" s="6"/>
    </row>
    <row r="63" spans="2:6" ht="7.5" customHeight="1" x14ac:dyDescent="0.2">
      <c r="B63" s="6"/>
      <c r="C63" s="3"/>
      <c r="D63" s="10"/>
      <c r="E63" s="6"/>
      <c r="F63" s="6"/>
    </row>
    <row r="64" spans="2:6" ht="15.75" x14ac:dyDescent="0.25">
      <c r="B64" s="45" t="s">
        <v>67</v>
      </c>
      <c r="C64" s="45"/>
      <c r="D64" s="45"/>
      <c r="E64" s="6"/>
      <c r="F64" s="6"/>
    </row>
    <row r="65" spans="2:6" s="12" customFormat="1" x14ac:dyDescent="0.2">
      <c r="B65" s="25" t="s">
        <v>57</v>
      </c>
      <c r="C65" s="28" t="s">
        <v>17</v>
      </c>
      <c r="D65" s="38" t="s">
        <v>18</v>
      </c>
      <c r="E65" s="39" t="s">
        <v>56</v>
      </c>
      <c r="F65" s="1"/>
    </row>
    <row r="66" spans="2:6" x14ac:dyDescent="0.2">
      <c r="B66" s="7" t="s">
        <v>21</v>
      </c>
      <c r="C66" s="3">
        <v>134</v>
      </c>
      <c r="D66" s="13">
        <v>58.866667</v>
      </c>
      <c r="E66" s="22">
        <f t="shared" ref="E66:E73" si="3">D66/D$73</f>
        <v>3.3584360432688067E-2</v>
      </c>
      <c r="F66" s="6"/>
    </row>
    <row r="67" spans="2:6" x14ac:dyDescent="0.2">
      <c r="B67" s="6" t="s">
        <v>32</v>
      </c>
      <c r="C67" s="3">
        <v>1615</v>
      </c>
      <c r="D67" s="13">
        <v>1006.2</v>
      </c>
      <c r="E67" s="22">
        <f t="shared" si="3"/>
        <v>0.57405294353374436</v>
      </c>
      <c r="F67" s="6"/>
    </row>
    <row r="68" spans="2:6" x14ac:dyDescent="0.2">
      <c r="B68" s="26" t="s">
        <v>19</v>
      </c>
      <c r="C68" s="27">
        <v>184</v>
      </c>
      <c r="D68" s="13">
        <v>84.966667000000001</v>
      </c>
      <c r="E68" s="22">
        <f t="shared" si="3"/>
        <v>4.8474821400915788E-2</v>
      </c>
      <c r="F68" s="6"/>
    </row>
    <row r="69" spans="2:6" x14ac:dyDescent="0.2">
      <c r="B69" s="6" t="s">
        <v>22</v>
      </c>
      <c r="C69" s="3">
        <v>419</v>
      </c>
      <c r="D69" s="13">
        <v>241.1</v>
      </c>
      <c r="E69" s="22">
        <f t="shared" si="3"/>
        <v>0.1375513463386859</v>
      </c>
      <c r="F69" s="6"/>
    </row>
    <row r="70" spans="2:6" x14ac:dyDescent="0.2">
      <c r="B70" s="6" t="s">
        <v>20</v>
      </c>
      <c r="C70" s="3">
        <v>370</v>
      </c>
      <c r="D70" s="13">
        <v>200.966667</v>
      </c>
      <c r="E70" s="22">
        <f t="shared" si="3"/>
        <v>0.1146546479263723</v>
      </c>
      <c r="F70" s="6"/>
    </row>
    <row r="71" spans="2:6" x14ac:dyDescent="0.2">
      <c r="B71" s="6" t="s">
        <v>53</v>
      </c>
      <c r="C71" s="3">
        <v>406</v>
      </c>
      <c r="D71" s="13">
        <v>131.13333299999999</v>
      </c>
      <c r="E71" s="22">
        <f t="shared" si="3"/>
        <v>7.4813631290042426E-2</v>
      </c>
    </row>
    <row r="72" spans="2:6" x14ac:dyDescent="0.2">
      <c r="B72" s="6" t="s">
        <v>54</v>
      </c>
      <c r="C72" s="3">
        <v>73</v>
      </c>
      <c r="D72" s="13">
        <v>29.566666999999999</v>
      </c>
      <c r="E72" s="22">
        <f t="shared" si="3"/>
        <v>1.6868249077551207E-2</v>
      </c>
    </row>
    <row r="73" spans="2:6" x14ac:dyDescent="0.2">
      <c r="B73" s="6" t="s">
        <v>1</v>
      </c>
      <c r="C73" s="3">
        <f>SUM(C66:C72)</f>
        <v>3201</v>
      </c>
      <c r="D73" s="13">
        <f>SUM(D66:D72)</f>
        <v>1752.8000009999998</v>
      </c>
      <c r="E73" s="22">
        <f t="shared" si="3"/>
        <v>1</v>
      </c>
    </row>
    <row r="74" spans="2:6" x14ac:dyDescent="0.2">
      <c r="B74" s="5" t="s">
        <v>55</v>
      </c>
      <c r="C74" s="15"/>
      <c r="D74" s="11"/>
      <c r="E74" s="6"/>
    </row>
    <row r="75" spans="2:6" x14ac:dyDescent="0.2">
      <c r="B75" s="5" t="s">
        <v>60</v>
      </c>
      <c r="C75" s="15"/>
      <c r="D75" s="11"/>
    </row>
    <row r="77" spans="2:6" x14ac:dyDescent="0.2">
      <c r="B77" s="25" t="s">
        <v>51</v>
      </c>
      <c r="C77" s="40" t="s">
        <v>18</v>
      </c>
      <c r="D77" s="32" t="s">
        <v>28</v>
      </c>
      <c r="F77" s="6"/>
    </row>
    <row r="78" spans="2:6" x14ac:dyDescent="0.2">
      <c r="B78" s="7" t="s">
        <v>52</v>
      </c>
      <c r="C78" s="24">
        <v>907.06666700000005</v>
      </c>
      <c r="D78" s="23">
        <f>C78/C$81</f>
        <v>0.51749581640803288</v>
      </c>
      <c r="E78" s="6"/>
      <c r="F78" s="6"/>
    </row>
    <row r="79" spans="2:6" x14ac:dyDescent="0.2">
      <c r="B79" s="7" t="s">
        <v>62</v>
      </c>
      <c r="C79" s="24">
        <v>549.83333300000004</v>
      </c>
      <c r="D79" s="23">
        <f>C79/C$81</f>
        <v>0.31368857428115016</v>
      </c>
      <c r="E79" s="6"/>
      <c r="F79" s="6"/>
    </row>
    <row r="80" spans="2:6" x14ac:dyDescent="0.2">
      <c r="B80" s="7" t="s">
        <v>63</v>
      </c>
      <c r="C80" s="24">
        <v>295.89999999999998</v>
      </c>
      <c r="D80" s="23">
        <f>C80/C$81</f>
        <v>0.16881560931081696</v>
      </c>
      <c r="E80" s="6"/>
      <c r="F80" s="6"/>
    </row>
    <row r="81" spans="2:6" x14ac:dyDescent="0.2">
      <c r="B81" s="7" t="s">
        <v>1</v>
      </c>
      <c r="C81" s="14">
        <f>SUM(C78:C80)</f>
        <v>1752.8000000000002</v>
      </c>
      <c r="D81" s="23">
        <f>C81/C$81</f>
        <v>1</v>
      </c>
      <c r="E81" s="6"/>
      <c r="F81" s="6"/>
    </row>
    <row r="82" spans="2:6" ht="7.5" customHeight="1" x14ac:dyDescent="0.2">
      <c r="B82" s="7"/>
      <c r="C82" s="18"/>
      <c r="D82" s="10"/>
      <c r="E82" s="6"/>
      <c r="F82" s="6"/>
    </row>
    <row r="83" spans="2:6" ht="15.75" x14ac:dyDescent="0.25">
      <c r="B83" s="45" t="s">
        <v>68</v>
      </c>
      <c r="C83" s="45"/>
      <c r="D83" s="45"/>
      <c r="F83" s="6"/>
    </row>
    <row r="84" spans="2:6" x14ac:dyDescent="0.2">
      <c r="B84" s="12" t="s">
        <v>83</v>
      </c>
      <c r="C84" s="11"/>
      <c r="D84" s="11"/>
      <c r="F84" s="6"/>
    </row>
    <row r="85" spans="2:6" x14ac:dyDescent="0.2">
      <c r="B85" s="11" t="s">
        <v>69</v>
      </c>
      <c r="C85" s="11">
        <v>62</v>
      </c>
      <c r="D85" s="11"/>
      <c r="F85" s="6"/>
    </row>
    <row r="86" spans="2:6" x14ac:dyDescent="0.2">
      <c r="B86" s="11" t="s">
        <v>70</v>
      </c>
      <c r="C86" s="11">
        <v>266</v>
      </c>
      <c r="D86" s="11"/>
      <c r="F86" s="6"/>
    </row>
    <row r="87" spans="2:6" x14ac:dyDescent="0.2">
      <c r="B87" s="11" t="s">
        <v>71</v>
      </c>
      <c r="C87" s="11">
        <v>201</v>
      </c>
      <c r="D87" s="11"/>
      <c r="F87" s="6"/>
    </row>
    <row r="88" spans="2:6" x14ac:dyDescent="0.2">
      <c r="B88" s="11" t="s">
        <v>1</v>
      </c>
      <c r="C88" s="11">
        <f>SUM(C85:C87)</f>
        <v>529</v>
      </c>
      <c r="D88" s="11"/>
      <c r="F88" s="6"/>
    </row>
    <row r="89" spans="2:6" x14ac:dyDescent="0.2">
      <c r="C89" s="11"/>
      <c r="D89" s="11"/>
      <c r="F89" s="6"/>
    </row>
    <row r="90" spans="2:6" x14ac:dyDescent="0.2">
      <c r="B90" s="11" t="s">
        <v>72</v>
      </c>
      <c r="C90" s="11">
        <v>175</v>
      </c>
      <c r="D90" s="11"/>
      <c r="F90" s="6"/>
    </row>
    <row r="91" spans="2:6" x14ac:dyDescent="0.2">
      <c r="B91" s="11" t="s">
        <v>73</v>
      </c>
      <c r="C91" s="11">
        <f>SUM(C88,C90)</f>
        <v>704</v>
      </c>
      <c r="D91" s="11"/>
      <c r="F91" s="2"/>
    </row>
    <row r="92" spans="2:6" x14ac:dyDescent="0.2">
      <c r="C92" s="11"/>
      <c r="D92" s="11"/>
      <c r="F92" s="2"/>
    </row>
    <row r="93" spans="2:6" x14ac:dyDescent="0.2">
      <c r="B93" s="12" t="s">
        <v>74</v>
      </c>
      <c r="C93" s="22">
        <f>1264/2055</f>
        <v>0.61508515815085163</v>
      </c>
      <c r="D93" s="10"/>
      <c r="F93" s="2"/>
    </row>
    <row r="94" spans="2:6" ht="37.5" customHeight="1" x14ac:dyDescent="0.2">
      <c r="B94" s="41" t="s">
        <v>75</v>
      </c>
      <c r="C94" s="41"/>
      <c r="D94" s="41"/>
      <c r="E94" s="41"/>
      <c r="F94" s="2"/>
    </row>
    <row r="95" spans="2:6" x14ac:dyDescent="0.2">
      <c r="B95" s="6"/>
      <c r="F95" s="2"/>
    </row>
    <row r="96" spans="2:6" x14ac:dyDescent="0.2">
      <c r="B96" s="1" t="s">
        <v>78</v>
      </c>
      <c r="C96" s="20"/>
      <c r="D96" s="11"/>
      <c r="E96" s="4"/>
      <c r="F96" s="2"/>
    </row>
    <row r="97" spans="2:6" ht="29.25" customHeight="1" x14ac:dyDescent="0.2">
      <c r="B97" s="46" t="s">
        <v>76</v>
      </c>
      <c r="C97" s="46"/>
      <c r="D97" s="46"/>
      <c r="E97" s="37">
        <v>0.23</v>
      </c>
      <c r="F97" s="2"/>
    </row>
    <row r="98" spans="2:6" ht="30.75" customHeight="1" x14ac:dyDescent="0.2">
      <c r="B98" s="46" t="s">
        <v>77</v>
      </c>
      <c r="C98" s="46"/>
      <c r="D98" s="46"/>
      <c r="E98" s="37">
        <v>0.26</v>
      </c>
      <c r="F98" s="2"/>
    </row>
    <row r="99" spans="2:6" ht="49.5" customHeight="1" x14ac:dyDescent="0.2">
      <c r="B99" s="41" t="s">
        <v>79</v>
      </c>
      <c r="C99" s="41"/>
      <c r="D99" s="41"/>
      <c r="F99" s="2"/>
    </row>
    <row r="100" spans="2:6" x14ac:dyDescent="0.2">
      <c r="C100" s="11"/>
      <c r="D100" s="11"/>
      <c r="F100" s="6"/>
    </row>
    <row r="101" spans="2:6" ht="38.25" x14ac:dyDescent="0.2">
      <c r="B101" s="12" t="s">
        <v>80</v>
      </c>
      <c r="C101" s="20"/>
      <c r="D101" s="11"/>
      <c r="E101" s="35" t="s">
        <v>81</v>
      </c>
      <c r="F101" s="35" t="s">
        <v>82</v>
      </c>
    </row>
    <row r="102" spans="2:6" ht="44.25" customHeight="1" x14ac:dyDescent="0.2">
      <c r="B102" s="42" t="s">
        <v>84</v>
      </c>
      <c r="C102" s="42"/>
      <c r="D102" s="42"/>
      <c r="E102" s="36">
        <f>79/106</f>
        <v>0.74528301886792447</v>
      </c>
      <c r="F102" s="36">
        <f>58/106</f>
        <v>0.54716981132075471</v>
      </c>
    </row>
    <row r="103" spans="2:6" ht="12.75" customHeight="1" x14ac:dyDescent="0.2">
      <c r="B103" s="34"/>
      <c r="C103" s="34"/>
      <c r="D103" s="34"/>
      <c r="E103" s="36"/>
    </row>
    <row r="104" spans="2:6" ht="42" customHeight="1" x14ac:dyDescent="0.2">
      <c r="B104" s="42" t="s">
        <v>85</v>
      </c>
      <c r="C104" s="42"/>
      <c r="D104" s="42"/>
      <c r="E104" s="36">
        <f>70/118</f>
        <v>0.59322033898305082</v>
      </c>
      <c r="F104" s="36">
        <f>60/118</f>
        <v>0.50847457627118642</v>
      </c>
    </row>
    <row r="105" spans="2:6" x14ac:dyDescent="0.2">
      <c r="B105" s="41"/>
      <c r="C105" s="41"/>
      <c r="D105" s="41"/>
      <c r="F105" s="6"/>
    </row>
    <row r="106" spans="2:6" x14ac:dyDescent="0.2">
      <c r="C106" s="11"/>
      <c r="D106" s="11"/>
      <c r="F106" s="6"/>
    </row>
    <row r="107" spans="2:6" x14ac:dyDescent="0.2">
      <c r="C107" s="11"/>
      <c r="D107" s="11"/>
      <c r="F107" s="6"/>
    </row>
    <row r="108" spans="2:6" x14ac:dyDescent="0.2">
      <c r="C108" s="11"/>
      <c r="D108" s="11"/>
    </row>
    <row r="109" spans="2:6" x14ac:dyDescent="0.2">
      <c r="C109" s="11"/>
      <c r="D109" s="11"/>
      <c r="F109" s="6"/>
    </row>
    <row r="110" spans="2:6" x14ac:dyDescent="0.2">
      <c r="C110" s="11"/>
      <c r="D110" s="11"/>
    </row>
    <row r="111" spans="2:6" x14ac:dyDescent="0.2">
      <c r="C111" s="11"/>
      <c r="D111" s="11"/>
    </row>
    <row r="112" spans="2:6" x14ac:dyDescent="0.2">
      <c r="C112" s="11"/>
      <c r="D112" s="11"/>
    </row>
    <row r="113" spans="3:4" x14ac:dyDescent="0.2">
      <c r="C113" s="11"/>
      <c r="D113" s="11"/>
    </row>
    <row r="114" spans="3:4" x14ac:dyDescent="0.2">
      <c r="C114" s="11"/>
      <c r="D114" s="11"/>
    </row>
    <row r="115" spans="3:4" x14ac:dyDescent="0.2">
      <c r="C115" s="11"/>
      <c r="D115" s="11"/>
    </row>
    <row r="116" spans="3:4" x14ac:dyDescent="0.2">
      <c r="C116" s="11"/>
      <c r="D116" s="11"/>
    </row>
  </sheetData>
  <mergeCells count="12">
    <mergeCell ref="B105:D105"/>
    <mergeCell ref="B104:D104"/>
    <mergeCell ref="B1:E1"/>
    <mergeCell ref="B3:E3"/>
    <mergeCell ref="B9:D9"/>
    <mergeCell ref="B102:D102"/>
    <mergeCell ref="B97:D97"/>
    <mergeCell ref="B98:D98"/>
    <mergeCell ref="B94:E94"/>
    <mergeCell ref="B64:D64"/>
    <mergeCell ref="B83:D83"/>
    <mergeCell ref="B99:D99"/>
  </mergeCells>
  <pageMargins left="0.7" right="0.7" top="0.75" bottom="0.75" header="0.3" footer="0.3"/>
  <pageSetup orientation="portrait" r:id="rId1"/>
  <rowBreaks count="2" manualBreakCount="2">
    <brk id="47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GBC Fall 14</vt:lpstr>
      <vt:lpstr>Sheet2</vt:lpstr>
      <vt:lpstr>Sheet3</vt:lpstr>
      <vt:lpstr>'GBC Fall 14'!Print_Titles</vt:lpstr>
    </vt:vector>
  </TitlesOfParts>
  <Company>Great Basin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GBC</dc:creator>
  <cp:lastModifiedBy>Great Basin College</cp:lastModifiedBy>
  <cp:lastPrinted>2014-12-08T22:10:18Z</cp:lastPrinted>
  <dcterms:created xsi:type="dcterms:W3CDTF">2011-08-19T20:21:41Z</dcterms:created>
  <dcterms:modified xsi:type="dcterms:W3CDTF">2014-12-10T23:04:20Z</dcterms:modified>
</cp:coreProperties>
</file>